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1" yWindow="65371" windowWidth="10830" windowHeight="11730" activeTab="0"/>
  </bookViews>
  <sheets>
    <sheet name="Tabelle1" sheetId="1" r:id="rId1"/>
    <sheet name="Ergebnisse" sheetId="2" r:id="rId2"/>
  </sheets>
  <definedNames>
    <definedName name="_xlnm._FilterDatabase" localSheetId="1" hidden="1">'Ergebnisse'!$A$2:$O$28</definedName>
    <definedName name="Daten">'Ergebnisse'!$A$2:$AA$28</definedName>
    <definedName name="_xlnm.Print_Area" localSheetId="1">'Ergebnisse'!$A$2:$O$32</definedName>
    <definedName name="Startzeit">'Ergebnisse'!$A$2:$Z$28</definedName>
  </definedNames>
  <calcPr fullCalcOnLoad="1"/>
</workbook>
</file>

<file path=xl/sharedStrings.xml><?xml version="1.0" encoding="utf-8"?>
<sst xmlns="http://schemas.openxmlformats.org/spreadsheetml/2006/main" count="193" uniqueCount="80">
  <si>
    <t>Schüler m/w</t>
  </si>
  <si>
    <t>Junioren A m</t>
  </si>
  <si>
    <t>Senioren A/B</t>
  </si>
  <si>
    <t>Jugend m/w</t>
  </si>
  <si>
    <t>Damen</t>
  </si>
  <si>
    <t>Damen - Altersklasse</t>
  </si>
  <si>
    <t>Seniorenklasse - aufgelegt</t>
  </si>
  <si>
    <t>Klasse</t>
  </si>
  <si>
    <t>Name</t>
  </si>
  <si>
    <t>Verein</t>
  </si>
  <si>
    <t>Startzeit</t>
  </si>
  <si>
    <t>Stand</t>
  </si>
  <si>
    <t>20/21</t>
  </si>
  <si>
    <t>Kreis</t>
  </si>
  <si>
    <t>60/62</t>
  </si>
  <si>
    <t>SK 14 Witzenhausen</t>
  </si>
  <si>
    <t>SK 15 Eschwege</t>
  </si>
  <si>
    <t>Ergebnis</t>
  </si>
  <si>
    <t>Punkte</t>
  </si>
  <si>
    <t>Ringe</t>
  </si>
  <si>
    <t>Gesamtringzahl SK 14</t>
  </si>
  <si>
    <t>Gesamtringzahl SK 15</t>
  </si>
  <si>
    <t xml:space="preserve">Scheiben </t>
  </si>
  <si>
    <t>30/31</t>
  </si>
  <si>
    <t>Vorname</t>
  </si>
  <si>
    <t>Straße</t>
  </si>
  <si>
    <t>PLZ</t>
  </si>
  <si>
    <t>Ort</t>
  </si>
  <si>
    <t>res1</t>
  </si>
  <si>
    <t>Anrede</t>
  </si>
  <si>
    <t>ok</t>
  </si>
  <si>
    <t>Mittwoch???</t>
  </si>
  <si>
    <t>oder  Udo Schäfer, Samstag 12 Uhr anrufen</t>
  </si>
  <si>
    <t>Pass</t>
  </si>
  <si>
    <t>Junioren B</t>
  </si>
  <si>
    <t xml:space="preserve">Juniorinnen B </t>
  </si>
  <si>
    <t xml:space="preserve">Juniorinnen A </t>
  </si>
  <si>
    <t>Herren</t>
  </si>
  <si>
    <t>Herren - Altersklasse</t>
  </si>
  <si>
    <t>KKSV Bischhausen</t>
  </si>
  <si>
    <t>Dietzel, René</t>
  </si>
  <si>
    <t>SV Germerode</t>
  </si>
  <si>
    <t>SV 1433 Eschwege</t>
  </si>
  <si>
    <t>SpS Ulfen</t>
  </si>
  <si>
    <t>Hahn, Martin</t>
  </si>
  <si>
    <t>SV Wichmannshausen</t>
  </si>
  <si>
    <t>Wille, Manfred</t>
  </si>
  <si>
    <t>Böttcher, Jan-Jelle</t>
  </si>
  <si>
    <t>Sippel, Laura</t>
  </si>
  <si>
    <t>SV Gehau</t>
  </si>
  <si>
    <t>Schäfer, Birgit</t>
  </si>
  <si>
    <t>Wittich, Helmut</t>
  </si>
  <si>
    <t>SV Willershausen</t>
  </si>
  <si>
    <t>70-75</t>
  </si>
  <si>
    <t>Rimbach, Jürgen</t>
  </si>
  <si>
    <t>SV Blankenbach/Wölfterode</t>
  </si>
  <si>
    <t>SV Rambach</t>
  </si>
  <si>
    <t>Franke, Kirsten-Carolin</t>
  </si>
  <si>
    <t>SV Ziegenhagen</t>
  </si>
  <si>
    <t>Susebach, Leon</t>
  </si>
  <si>
    <t>Müller, Katharina</t>
  </si>
  <si>
    <t>SV Kleinalmerode</t>
  </si>
  <si>
    <t>Hobein, Nico</t>
  </si>
  <si>
    <t>SV Fürstenhagen</t>
  </si>
  <si>
    <t>Kein Starter</t>
  </si>
  <si>
    <t>Pfurr, Günter</t>
  </si>
  <si>
    <t>Horn, Mario</t>
  </si>
  <si>
    <t>SV Quentel</t>
  </si>
  <si>
    <t>Reuter, Heike</t>
  </si>
  <si>
    <t>Bader, Reiner</t>
  </si>
  <si>
    <t>SV Roßbach</t>
  </si>
  <si>
    <t>Oetzel, Melina</t>
  </si>
  <si>
    <t>SV Großalmerode</t>
  </si>
  <si>
    <t>Dolci-Heise, Manuela</t>
  </si>
  <si>
    <t>SV Trubenhausen</t>
  </si>
  <si>
    <t>Hartmann, Tim</t>
  </si>
  <si>
    <t>Baumann, Christa</t>
  </si>
  <si>
    <t>Kreisvergleichsschießen 2015</t>
  </si>
  <si>
    <t>Nicht angetreten</t>
  </si>
  <si>
    <t>SK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</si>
</sst>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_-* #,##0.00&quot; €&quot;_-;\-* #,##0.00&quot; €&quot;_-;_-* \-??&quot; €&quot;_-;_-@_-"/>
  </numFmts>
  <fonts count="45">
    <font>
      <sz val="9"/>
      <name val="Arial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9"/>
      <color indexed="9"/>
      <name val="Arial"/>
      <family val="2"/>
    </font>
    <font>
      <u val="single"/>
      <sz val="10"/>
      <color indexed="8"/>
      <name val="Arial"/>
      <family val="2"/>
    </font>
    <font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165" fontId="7" fillId="0" borderId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54" applyFont="1" applyFill="1" applyBorder="1" applyAlignment="1">
      <alignment horizontal="left" vertical="center"/>
      <protection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" fillId="0" borderId="13" xfId="53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4" borderId="10" xfId="54" applyFont="1" applyFill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22" fontId="2" fillId="0" borderId="10" xfId="0" applyNumberFormat="1" applyFont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164" fontId="0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horizontal="left"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 applyProtection="1">
      <alignment vertical="center"/>
      <protection hidden="1"/>
    </xf>
    <xf numFmtId="0" fontId="4" fillId="34" borderId="1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0" xfId="54" applyFont="1" applyFill="1" applyBorder="1" applyAlignment="1">
      <alignment horizontal="left" vertical="center"/>
      <protection/>
    </xf>
    <xf numFmtId="0" fontId="0" fillId="34" borderId="10" xfId="0" applyFont="1" applyFill="1" applyBorder="1" applyAlignment="1">
      <alignment horizontal="left" vertical="center"/>
    </xf>
    <xf numFmtId="0" fontId="0" fillId="34" borderId="10" xfId="54" applyFont="1" applyFill="1" applyBorder="1" applyAlignment="1">
      <alignment horizontal="left" vertical="center"/>
      <protection/>
    </xf>
    <xf numFmtId="0" fontId="4" fillId="34" borderId="10" xfId="0" applyFont="1" applyFill="1" applyBorder="1" applyAlignment="1">
      <alignment horizontal="left" vertical="center"/>
    </xf>
    <xf numFmtId="14" fontId="5" fillId="0" borderId="13" xfId="53" applyNumberFormat="1" applyFont="1" applyFill="1" applyBorder="1" applyAlignment="1">
      <alignment horizontal="center"/>
      <protection/>
    </xf>
    <xf numFmtId="0" fontId="0" fillId="34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54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34" borderId="10" xfId="54" applyFont="1" applyFill="1" applyBorder="1" applyAlignment="1">
      <alignment horizontal="left" vertical="center"/>
      <protection/>
    </xf>
    <xf numFmtId="0" fontId="0" fillId="35" borderId="10" xfId="0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34" borderId="10" xfId="54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0" fontId="0" fillId="0" borderId="10" xfId="54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 applyProtection="1">
      <alignment horizontal="center" vertical="center"/>
      <protection hidden="1"/>
    </xf>
    <xf numFmtId="0" fontId="0" fillId="35" borderId="10" xfId="0" applyFont="1" applyFill="1" applyBorder="1" applyAlignment="1">
      <alignment horizontal="center" vertical="center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_Tabelle1" xfId="53"/>
    <cellStyle name="Standard_Tabelle1_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C27" sqref="C27"/>
    </sheetView>
  </sheetViews>
  <sheetFormatPr defaultColWidth="11.421875" defaultRowHeight="12"/>
  <cols>
    <col min="1" max="1" width="7.140625" style="4" customWidth="1"/>
    <col min="2" max="2" width="22.421875" style="4" bestFit="1" customWidth="1"/>
    <col min="3" max="3" width="19.28125" style="4" bestFit="1" customWidth="1"/>
    <col min="4" max="4" width="23.00390625" style="4" bestFit="1" customWidth="1"/>
    <col min="5" max="8" width="5.8515625" style="33" customWidth="1"/>
    <col min="9" max="9" width="9.28125" style="33" customWidth="1"/>
    <col min="10" max="10" width="8.421875" style="33" customWidth="1"/>
    <col min="11" max="16384" width="11.421875" style="4" customWidth="1"/>
  </cols>
  <sheetData>
    <row r="1" spans="1:10" ht="40.5" customHeight="1">
      <c r="A1" s="59" t="s">
        <v>77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7.25" customHeight="1">
      <c r="A2" s="70" t="s">
        <v>79</v>
      </c>
      <c r="B2" s="58" t="s">
        <v>7</v>
      </c>
      <c r="C2" s="58" t="s">
        <v>8</v>
      </c>
      <c r="D2" s="58" t="s">
        <v>9</v>
      </c>
      <c r="E2" s="58">
        <v>1</v>
      </c>
      <c r="F2" s="58">
        <v>2</v>
      </c>
      <c r="G2" s="58">
        <v>3</v>
      </c>
      <c r="H2" s="58">
        <v>4</v>
      </c>
      <c r="I2" s="58" t="s">
        <v>17</v>
      </c>
      <c r="J2" s="58" t="s">
        <v>18</v>
      </c>
    </row>
    <row r="3" spans="1:10" ht="15" customHeight="1">
      <c r="A3" s="36">
        <v>15</v>
      </c>
      <c r="B3" s="48" t="s">
        <v>0</v>
      </c>
      <c r="C3" s="57" t="s">
        <v>64</v>
      </c>
      <c r="D3" s="49"/>
      <c r="E3" s="64"/>
      <c r="F3" s="64"/>
      <c r="G3" s="65"/>
      <c r="H3" s="65"/>
      <c r="I3" s="36">
        <f>SUM(E3:H3)</f>
        <v>0</v>
      </c>
      <c r="J3" s="36">
        <f>IF(AND(ISNUMBER(I3),I3&gt;I4),1,0)</f>
        <v>0</v>
      </c>
    </row>
    <row r="4" spans="1:10" ht="15" customHeight="1">
      <c r="A4" s="36">
        <v>14</v>
      </c>
      <c r="B4" s="48" t="s">
        <v>0</v>
      </c>
      <c r="C4" s="49" t="s">
        <v>71</v>
      </c>
      <c r="D4" s="49" t="s">
        <v>72</v>
      </c>
      <c r="E4" s="64">
        <v>85</v>
      </c>
      <c r="F4" s="64">
        <v>93</v>
      </c>
      <c r="G4" s="65"/>
      <c r="H4" s="65"/>
      <c r="I4" s="36">
        <f aca="true" t="shared" si="0" ref="I4:I11">SUM(E4:H4)</f>
        <v>178</v>
      </c>
      <c r="J4" s="36">
        <f>IF(AND(ISNUMBER(I4),I4&gt;I3),1,0)</f>
        <v>1</v>
      </c>
    </row>
    <row r="5" spans="1:10" ht="15" customHeight="1">
      <c r="A5" s="8">
        <v>15</v>
      </c>
      <c r="B5" s="55" t="s">
        <v>3</v>
      </c>
      <c r="C5" s="47" t="s">
        <v>75</v>
      </c>
      <c r="D5" s="47" t="s">
        <v>45</v>
      </c>
      <c r="E5" s="66">
        <v>66</v>
      </c>
      <c r="F5" s="66">
        <v>70</v>
      </c>
      <c r="G5" s="8">
        <v>77</v>
      </c>
      <c r="H5" s="8">
        <v>83</v>
      </c>
      <c r="I5" s="8">
        <f t="shared" si="0"/>
        <v>296</v>
      </c>
      <c r="J5" s="8">
        <f>IF(AND(ISNUMBER(I5),I5&gt;I6),1,0)</f>
        <v>0</v>
      </c>
    </row>
    <row r="6" spans="1:10" ht="15" customHeight="1">
      <c r="A6" s="8">
        <v>14</v>
      </c>
      <c r="B6" s="55" t="s">
        <v>3</v>
      </c>
      <c r="C6" s="55" t="s">
        <v>59</v>
      </c>
      <c r="D6" s="55" t="s">
        <v>58</v>
      </c>
      <c r="E6" s="66">
        <v>88</v>
      </c>
      <c r="F6" s="66">
        <v>89</v>
      </c>
      <c r="G6" s="8">
        <v>90</v>
      </c>
      <c r="H6" s="8">
        <v>87</v>
      </c>
      <c r="I6" s="8">
        <f t="shared" si="0"/>
        <v>354</v>
      </c>
      <c r="J6" s="8">
        <f>IF(AND(ISNUMBER(I6),I6&gt;I5),1,0)</f>
        <v>1</v>
      </c>
    </row>
    <row r="7" spans="1:10" ht="15" customHeight="1">
      <c r="A7" s="36">
        <v>15</v>
      </c>
      <c r="B7" s="48" t="s">
        <v>34</v>
      </c>
      <c r="C7" s="49" t="s">
        <v>47</v>
      </c>
      <c r="D7" s="49" t="s">
        <v>41</v>
      </c>
      <c r="E7" s="64">
        <v>89</v>
      </c>
      <c r="F7" s="64">
        <v>89</v>
      </c>
      <c r="G7" s="36">
        <v>89</v>
      </c>
      <c r="H7" s="36">
        <v>87</v>
      </c>
      <c r="I7" s="36">
        <f t="shared" si="0"/>
        <v>354</v>
      </c>
      <c r="J7" s="36">
        <f>IF(AND(ISNUMBER(I7),I7&gt;I8),1,0)</f>
        <v>1</v>
      </c>
    </row>
    <row r="8" spans="1:10" ht="15" customHeight="1">
      <c r="A8" s="36">
        <v>14</v>
      </c>
      <c r="B8" s="48" t="s">
        <v>34</v>
      </c>
      <c r="C8" s="50" t="s">
        <v>78</v>
      </c>
      <c r="D8" s="48"/>
      <c r="E8" s="64"/>
      <c r="F8" s="64"/>
      <c r="G8" s="36"/>
      <c r="H8" s="36"/>
      <c r="I8" s="36">
        <v>0</v>
      </c>
      <c r="J8" s="36">
        <f>IF(AND(ISNUMBER(I8),I8&gt;I7),1,0)</f>
        <v>0</v>
      </c>
    </row>
    <row r="9" spans="1:10" ht="15" customHeight="1">
      <c r="A9" s="8">
        <v>15</v>
      </c>
      <c r="B9" s="55" t="s">
        <v>35</v>
      </c>
      <c r="C9" s="54" t="s">
        <v>64</v>
      </c>
      <c r="D9" s="47"/>
      <c r="E9" s="66"/>
      <c r="F9" s="66"/>
      <c r="G9" s="8"/>
      <c r="H9" s="8"/>
      <c r="I9" s="8">
        <f t="shared" si="0"/>
        <v>0</v>
      </c>
      <c r="J9" s="8">
        <f>IF(AND(ISNUMBER(I9),I9&gt;I10),1,0)</f>
        <v>0</v>
      </c>
    </row>
    <row r="10" spans="1:10" ht="15" customHeight="1">
      <c r="A10" s="8">
        <v>14</v>
      </c>
      <c r="B10" s="55" t="s">
        <v>35</v>
      </c>
      <c r="C10" s="55" t="s">
        <v>60</v>
      </c>
      <c r="D10" s="55" t="s">
        <v>61</v>
      </c>
      <c r="E10" s="66">
        <v>94</v>
      </c>
      <c r="F10" s="66">
        <v>95</v>
      </c>
      <c r="G10" s="8">
        <v>94</v>
      </c>
      <c r="H10" s="8">
        <v>94</v>
      </c>
      <c r="I10" s="8">
        <f t="shared" si="0"/>
        <v>377</v>
      </c>
      <c r="J10" s="8">
        <f>IF(AND(ISNUMBER(I10),I10&gt;I9),1,0)</f>
        <v>1</v>
      </c>
    </row>
    <row r="11" spans="1:10" ht="15" customHeight="1">
      <c r="A11" s="36">
        <v>15</v>
      </c>
      <c r="B11" s="48" t="s">
        <v>1</v>
      </c>
      <c r="C11" s="49" t="s">
        <v>40</v>
      </c>
      <c r="D11" s="49" t="s">
        <v>41</v>
      </c>
      <c r="E11" s="64">
        <v>90</v>
      </c>
      <c r="F11" s="64">
        <v>89</v>
      </c>
      <c r="G11" s="36">
        <v>94</v>
      </c>
      <c r="H11" s="36">
        <v>92</v>
      </c>
      <c r="I11" s="36">
        <f t="shared" si="0"/>
        <v>365</v>
      </c>
      <c r="J11" s="36">
        <f>IF(AND(ISNUMBER(I11),I11&gt;I12),1,0)</f>
        <v>1</v>
      </c>
    </row>
    <row r="12" spans="1:10" ht="15" customHeight="1">
      <c r="A12" s="36">
        <v>14</v>
      </c>
      <c r="B12" s="48" t="s">
        <v>1</v>
      </c>
      <c r="C12" s="48" t="s">
        <v>62</v>
      </c>
      <c r="D12" s="48" t="s">
        <v>63</v>
      </c>
      <c r="E12" s="64">
        <v>85</v>
      </c>
      <c r="F12" s="64">
        <v>90</v>
      </c>
      <c r="G12" s="36">
        <v>92</v>
      </c>
      <c r="H12" s="36">
        <v>96</v>
      </c>
      <c r="I12" s="36">
        <f>SUM(E12:H12)</f>
        <v>363</v>
      </c>
      <c r="J12" s="36">
        <f>IF(AND(ISNUMBER(I12),I12&gt;I11),1,0)</f>
        <v>0</v>
      </c>
    </row>
    <row r="13" spans="1:10" ht="15" customHeight="1">
      <c r="A13" s="8">
        <v>15</v>
      </c>
      <c r="B13" s="55" t="s">
        <v>36</v>
      </c>
      <c r="C13" s="47" t="s">
        <v>48</v>
      </c>
      <c r="D13" s="47" t="s">
        <v>49</v>
      </c>
      <c r="E13" s="66">
        <v>81</v>
      </c>
      <c r="F13" s="66">
        <v>86</v>
      </c>
      <c r="G13" s="8">
        <v>86</v>
      </c>
      <c r="H13" s="8">
        <v>89</v>
      </c>
      <c r="I13" s="8">
        <f aca="true" t="shared" si="1" ref="I13:I26">SUM(E13:H13)</f>
        <v>342</v>
      </c>
      <c r="J13" s="8">
        <f>IF(AND(ISNUMBER(I13),I13&gt;I14),1,0)</f>
        <v>1</v>
      </c>
    </row>
    <row r="14" spans="1:10" ht="15" customHeight="1">
      <c r="A14" s="8">
        <v>14</v>
      </c>
      <c r="B14" s="55" t="s">
        <v>36</v>
      </c>
      <c r="C14" s="56" t="s">
        <v>64</v>
      </c>
      <c r="D14" s="55"/>
      <c r="E14" s="66"/>
      <c r="F14" s="66"/>
      <c r="G14" s="8"/>
      <c r="H14" s="8"/>
      <c r="I14" s="8">
        <f t="shared" si="1"/>
        <v>0</v>
      </c>
      <c r="J14" s="8">
        <f>IF(AND(ISNUMBER(I14),I14&gt;I13),1,0)</f>
        <v>0</v>
      </c>
    </row>
    <row r="15" spans="1:10" ht="15" customHeight="1">
      <c r="A15" s="36">
        <v>14</v>
      </c>
      <c r="B15" s="48" t="s">
        <v>37</v>
      </c>
      <c r="C15" s="48" t="s">
        <v>65</v>
      </c>
      <c r="D15" s="48" t="s">
        <v>61</v>
      </c>
      <c r="E15" s="64">
        <v>96</v>
      </c>
      <c r="F15" s="64">
        <v>93</v>
      </c>
      <c r="G15" s="36">
        <v>89</v>
      </c>
      <c r="H15" s="36">
        <v>91</v>
      </c>
      <c r="I15" s="36">
        <f t="shared" si="1"/>
        <v>369</v>
      </c>
      <c r="J15" s="36">
        <f>IF(AND(ISNUMBER(I15),I15&gt;I16),1,0)</f>
        <v>0</v>
      </c>
    </row>
    <row r="16" spans="1:10" ht="15" customHeight="1">
      <c r="A16" s="36">
        <v>15</v>
      </c>
      <c r="B16" s="48" t="s">
        <v>37</v>
      </c>
      <c r="C16" s="49" t="s">
        <v>46</v>
      </c>
      <c r="D16" s="49" t="s">
        <v>39</v>
      </c>
      <c r="E16" s="64">
        <v>96</v>
      </c>
      <c r="F16" s="64">
        <v>96</v>
      </c>
      <c r="G16" s="36">
        <v>93</v>
      </c>
      <c r="H16" s="36">
        <v>96</v>
      </c>
      <c r="I16" s="36">
        <f t="shared" si="1"/>
        <v>381</v>
      </c>
      <c r="J16" s="36">
        <f>IF(AND(ISNUMBER(I16),I16&gt;I15),1,0)</f>
        <v>1</v>
      </c>
    </row>
    <row r="17" spans="1:10" ht="15" customHeight="1">
      <c r="A17" s="8">
        <v>14</v>
      </c>
      <c r="B17" s="55" t="s">
        <v>4</v>
      </c>
      <c r="C17" s="55" t="s">
        <v>73</v>
      </c>
      <c r="D17" s="55" t="s">
        <v>74</v>
      </c>
      <c r="E17" s="66">
        <v>92</v>
      </c>
      <c r="F17" s="66">
        <v>93</v>
      </c>
      <c r="G17" s="8">
        <v>90</v>
      </c>
      <c r="H17" s="8">
        <v>91</v>
      </c>
      <c r="I17" s="8">
        <f t="shared" si="1"/>
        <v>366</v>
      </c>
      <c r="J17" s="8">
        <f>IF(AND(ISNUMBER(I17),I17&gt;I18),1,0)</f>
        <v>1</v>
      </c>
    </row>
    <row r="18" spans="1:10" ht="15" customHeight="1">
      <c r="A18" s="8">
        <v>15</v>
      </c>
      <c r="B18" s="47" t="s">
        <v>4</v>
      </c>
      <c r="C18" s="47" t="s">
        <v>57</v>
      </c>
      <c r="D18" s="47" t="s">
        <v>56</v>
      </c>
      <c r="E18" s="66">
        <v>87</v>
      </c>
      <c r="F18" s="66">
        <v>89</v>
      </c>
      <c r="G18" s="8">
        <v>90</v>
      </c>
      <c r="H18" s="8">
        <v>92</v>
      </c>
      <c r="I18" s="8">
        <f t="shared" si="1"/>
        <v>358</v>
      </c>
      <c r="J18" s="8">
        <f>IF(AND(ISNUMBER(I18),I18&gt;I17),1,0)</f>
        <v>0</v>
      </c>
    </row>
    <row r="19" spans="1:10" ht="15" customHeight="1">
      <c r="A19" s="36">
        <v>14</v>
      </c>
      <c r="B19" s="48" t="s">
        <v>38</v>
      </c>
      <c r="C19" s="48" t="s">
        <v>66</v>
      </c>
      <c r="D19" s="48" t="s">
        <v>67</v>
      </c>
      <c r="E19" s="64">
        <v>93</v>
      </c>
      <c r="F19" s="64">
        <v>86</v>
      </c>
      <c r="G19" s="36">
        <v>91</v>
      </c>
      <c r="H19" s="36">
        <v>93</v>
      </c>
      <c r="I19" s="36">
        <f t="shared" si="1"/>
        <v>363</v>
      </c>
      <c r="J19" s="36">
        <f>IF(AND(ISNUMBER(I19),I19&gt;I20),1,0)</f>
        <v>0</v>
      </c>
    </row>
    <row r="20" spans="1:10" ht="15" customHeight="1">
      <c r="A20" s="36">
        <v>15</v>
      </c>
      <c r="B20" s="48" t="s">
        <v>38</v>
      </c>
      <c r="C20" s="49" t="s">
        <v>44</v>
      </c>
      <c r="D20" s="49" t="s">
        <v>43</v>
      </c>
      <c r="E20" s="64">
        <v>91</v>
      </c>
      <c r="F20" s="64">
        <v>91</v>
      </c>
      <c r="G20" s="36">
        <v>92</v>
      </c>
      <c r="H20" s="36">
        <v>93</v>
      </c>
      <c r="I20" s="36">
        <f t="shared" si="1"/>
        <v>367</v>
      </c>
      <c r="J20" s="36">
        <f>IF(AND(ISNUMBER(I20),I20&gt;I19),1,0)</f>
        <v>1</v>
      </c>
    </row>
    <row r="21" spans="1:10" ht="15" customHeight="1">
      <c r="A21" s="8">
        <v>14</v>
      </c>
      <c r="B21" s="55" t="s">
        <v>5</v>
      </c>
      <c r="C21" s="55" t="s">
        <v>68</v>
      </c>
      <c r="D21" s="55" t="s">
        <v>63</v>
      </c>
      <c r="E21" s="66">
        <v>95</v>
      </c>
      <c r="F21" s="66">
        <v>97</v>
      </c>
      <c r="G21" s="8">
        <v>95</v>
      </c>
      <c r="H21" s="8">
        <v>91</v>
      </c>
      <c r="I21" s="8">
        <f t="shared" si="1"/>
        <v>378</v>
      </c>
      <c r="J21" s="8">
        <f>IF(AND(ISNUMBER(I21),I21&gt;I22),1,0)</f>
        <v>1</v>
      </c>
    </row>
    <row r="22" spans="1:10" ht="15" customHeight="1">
      <c r="A22" s="8">
        <v>15</v>
      </c>
      <c r="B22" s="55" t="s">
        <v>5</v>
      </c>
      <c r="C22" s="47" t="s">
        <v>50</v>
      </c>
      <c r="D22" s="47" t="s">
        <v>42</v>
      </c>
      <c r="E22" s="66">
        <v>92</v>
      </c>
      <c r="F22" s="66">
        <v>88</v>
      </c>
      <c r="G22" s="8">
        <v>91</v>
      </c>
      <c r="H22" s="8">
        <v>92</v>
      </c>
      <c r="I22" s="8">
        <f t="shared" si="1"/>
        <v>363</v>
      </c>
      <c r="J22" s="8">
        <f>IF(AND(ISNUMBER(I22),I22&gt;I21),1,0)</f>
        <v>0</v>
      </c>
    </row>
    <row r="23" spans="1:10" ht="15" customHeight="1">
      <c r="A23" s="36">
        <v>14</v>
      </c>
      <c r="B23" s="48" t="s">
        <v>2</v>
      </c>
      <c r="C23" s="48" t="s">
        <v>69</v>
      </c>
      <c r="D23" s="48" t="s">
        <v>70</v>
      </c>
      <c r="E23" s="64">
        <v>90</v>
      </c>
      <c r="F23" s="64">
        <v>89</v>
      </c>
      <c r="G23" s="36">
        <v>88</v>
      </c>
      <c r="H23" s="36">
        <v>89</v>
      </c>
      <c r="I23" s="36">
        <f t="shared" si="1"/>
        <v>356</v>
      </c>
      <c r="J23" s="36">
        <f>IF(AND(ISNUMBER(I23),I23&gt;I24),1,0)</f>
        <v>1</v>
      </c>
    </row>
    <row r="24" spans="1:10" ht="15" customHeight="1">
      <c r="A24" s="36">
        <v>15</v>
      </c>
      <c r="B24" s="48" t="s">
        <v>2</v>
      </c>
      <c r="C24" s="49" t="s">
        <v>51</v>
      </c>
      <c r="D24" s="49" t="s">
        <v>52</v>
      </c>
      <c r="E24" s="64">
        <v>87</v>
      </c>
      <c r="F24" s="64">
        <v>78</v>
      </c>
      <c r="G24" s="36">
        <v>66</v>
      </c>
      <c r="H24" s="36">
        <v>77</v>
      </c>
      <c r="I24" s="36">
        <f t="shared" si="1"/>
        <v>308</v>
      </c>
      <c r="J24" s="36">
        <f>IF(AND(ISNUMBER(I24),I24&gt;I23),1,0)</f>
        <v>0</v>
      </c>
    </row>
    <row r="25" spans="1:10" ht="15" customHeight="1">
      <c r="A25" s="8">
        <v>14</v>
      </c>
      <c r="B25" s="8" t="s">
        <v>6</v>
      </c>
      <c r="C25" s="55" t="s">
        <v>76</v>
      </c>
      <c r="D25" s="55" t="s">
        <v>72</v>
      </c>
      <c r="E25" s="66">
        <v>99</v>
      </c>
      <c r="F25" s="66">
        <v>99</v>
      </c>
      <c r="G25" s="8">
        <v>100</v>
      </c>
      <c r="H25" s="65"/>
      <c r="I25" s="8">
        <f t="shared" si="1"/>
        <v>298</v>
      </c>
      <c r="J25" s="8">
        <f>IF(AND(ISNUMBER(I25),I25&gt;I26),1,0)</f>
        <v>1</v>
      </c>
    </row>
    <row r="26" spans="1:10" ht="15" customHeight="1">
      <c r="A26" s="8">
        <v>15</v>
      </c>
      <c r="B26" s="67" t="s">
        <v>6</v>
      </c>
      <c r="C26" s="47" t="s">
        <v>54</v>
      </c>
      <c r="D26" s="47" t="s">
        <v>55</v>
      </c>
      <c r="E26" s="66">
        <v>97</v>
      </c>
      <c r="F26" s="66">
        <v>98</v>
      </c>
      <c r="G26" s="8">
        <v>98</v>
      </c>
      <c r="H26" s="65"/>
      <c r="I26" s="8">
        <f t="shared" si="1"/>
        <v>293</v>
      </c>
      <c r="J26" s="8">
        <f>IF(AND(ISNUMBER(I26),I26&gt;I25),1,0)</f>
        <v>0</v>
      </c>
    </row>
    <row r="27" spans="1:10" ht="15" customHeight="1">
      <c r="A27" s="36">
        <v>14</v>
      </c>
      <c r="B27" s="68" t="s">
        <v>20</v>
      </c>
      <c r="C27" s="48"/>
      <c r="D27" s="48"/>
      <c r="E27" s="64"/>
      <c r="F27" s="64"/>
      <c r="G27" s="36"/>
      <c r="H27" s="69"/>
      <c r="I27" s="36">
        <f>SUM(I4+I6+I8+I10+I12+I14+I15+I17+I19+I21+I23+I25)</f>
        <v>3402</v>
      </c>
      <c r="J27" s="36">
        <f>IF(AND(ISNUMBER(I27),I27&gt;I28),1,0)</f>
        <v>0</v>
      </c>
    </row>
    <row r="28" spans="1:10" ht="15" customHeight="1">
      <c r="A28" s="36">
        <v>15</v>
      </c>
      <c r="B28" s="68" t="s">
        <v>21</v>
      </c>
      <c r="C28" s="68"/>
      <c r="D28" s="48"/>
      <c r="E28" s="69"/>
      <c r="F28" s="69"/>
      <c r="G28" s="69"/>
      <c r="H28" s="69"/>
      <c r="I28" s="36">
        <f>SUM(I3+I5+I7+I9+I11+I13+I16+I18+I20+I22+I24+I26)</f>
        <v>3427</v>
      </c>
      <c r="J28" s="36">
        <f>IF(AND(ISNUMBER(I28),I28&gt;I27),1,0)</f>
        <v>1</v>
      </c>
    </row>
    <row r="30" spans="1:4" ht="12">
      <c r="A30" s="62"/>
      <c r="C30" s="6" t="s">
        <v>19</v>
      </c>
      <c r="D30" s="6" t="s">
        <v>18</v>
      </c>
    </row>
    <row r="31" spans="1:4" ht="15.75">
      <c r="A31" s="63" t="s">
        <v>15</v>
      </c>
      <c r="C31" s="60">
        <f>SUM(I27)</f>
        <v>3402</v>
      </c>
      <c r="D31" s="60">
        <f>SUM(J27+J25+J23+J21+J19+J17+J15+J14+J12+J10+J8+J6+J4)</f>
        <v>7</v>
      </c>
    </row>
    <row r="32" spans="1:4" ht="15.75">
      <c r="A32" s="63" t="s">
        <v>16</v>
      </c>
      <c r="C32" s="61">
        <f>SUM(I28)</f>
        <v>3427</v>
      </c>
      <c r="D32" s="61">
        <f>SUM(J28+J26+J24+J22+J20+J18+J16+J13+J11+J9+J7+J5+J3)</f>
        <v>6</v>
      </c>
    </row>
  </sheetData>
  <sheetProtection/>
  <mergeCells count="1">
    <mergeCell ref="A1:J1"/>
  </mergeCells>
  <printOptions/>
  <pageMargins left="0.7" right="0.7" top="0.787401575" bottom="0.787401575" header="0.3" footer="0.3"/>
  <pageSetup orientation="portrait" paperSize="9" r:id="rId1"/>
  <ignoredErrors>
    <ignoredError sqref="I28:J28 I3 I4:I27" formulaRange="1"/>
    <ignoredError sqref="J4:J27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showZeros="0" zoomScalePageLayoutView="0" workbookViewId="0" topLeftCell="A1">
      <selection activeCell="D2" sqref="D2:D28"/>
    </sheetView>
  </sheetViews>
  <sheetFormatPr defaultColWidth="11.421875" defaultRowHeight="12" outlineLevelRow="1" outlineLevelCol="2"/>
  <cols>
    <col min="1" max="1" width="16.8515625" style="33" customWidth="1" outlineLevel="1"/>
    <col min="2" max="2" width="6.421875" style="1" customWidth="1" outlineLevel="1"/>
    <col min="3" max="3" width="3.28125" style="1" customWidth="1" outlineLevel="2"/>
    <col min="4" max="4" width="4.00390625" style="1" customWidth="1" outlineLevel="2"/>
    <col min="5" max="5" width="22.421875" style="0" customWidth="1" outlineLevel="1"/>
    <col min="6" max="6" width="9.00390625" style="0" customWidth="1"/>
    <col min="7" max="7" width="19.8515625" style="0" customWidth="1"/>
    <col min="8" max="8" width="23.00390625" style="0" bestFit="1" customWidth="1"/>
    <col min="9" max="9" width="11.57421875" style="1" customWidth="1" outlineLevel="1"/>
    <col min="10" max="13" width="5.28125" style="0" customWidth="1" outlineLevel="1"/>
    <col min="14" max="14" width="8.28125" style="0" customWidth="1"/>
    <col min="15" max="15" width="6.7109375" style="0" customWidth="1"/>
    <col min="16" max="16" width="11.421875" style="0" customWidth="1" outlineLevel="1"/>
    <col min="17" max="18" width="11.421875" style="1" customWidth="1" outlineLevel="2"/>
    <col min="19" max="20" width="11.421875" style="0" customWidth="1" outlineLevel="2"/>
    <col min="21" max="27" width="11.421875" style="0" customWidth="1" outlineLevel="1"/>
    <col min="28" max="28" width="42.421875" style="27" customWidth="1"/>
  </cols>
  <sheetData>
    <row r="1" spans="23:26" ht="12">
      <c r="W1" s="4"/>
      <c r="X1" s="4"/>
      <c r="Y1" s="4"/>
      <c r="Z1" s="4"/>
    </row>
    <row r="2" spans="1:26" ht="51.75" customHeight="1">
      <c r="A2" s="6" t="s">
        <v>10</v>
      </c>
      <c r="B2" s="3" t="s">
        <v>7</v>
      </c>
      <c r="C2" s="3" t="s">
        <v>11</v>
      </c>
      <c r="D2" s="3" t="s">
        <v>13</v>
      </c>
      <c r="E2" s="3" t="s">
        <v>7</v>
      </c>
      <c r="F2" s="3" t="s">
        <v>33</v>
      </c>
      <c r="G2" s="3" t="s">
        <v>8</v>
      </c>
      <c r="H2" s="3" t="s">
        <v>9</v>
      </c>
      <c r="I2" s="3" t="s">
        <v>22</v>
      </c>
      <c r="J2" s="3">
        <v>1</v>
      </c>
      <c r="K2" s="3">
        <v>2</v>
      </c>
      <c r="L2" s="3">
        <v>3</v>
      </c>
      <c r="M2" s="3">
        <v>4</v>
      </c>
      <c r="N2" s="3" t="s">
        <v>17</v>
      </c>
      <c r="O2" s="3" t="s">
        <v>18</v>
      </c>
      <c r="P2" s="24" t="s">
        <v>28</v>
      </c>
      <c r="Q2" s="33">
        <v>15</v>
      </c>
      <c r="R2" s="33">
        <v>14</v>
      </c>
      <c r="U2" t="s">
        <v>24</v>
      </c>
      <c r="V2" t="s">
        <v>8</v>
      </c>
      <c r="W2" t="s">
        <v>25</v>
      </c>
      <c r="X2" t="s">
        <v>26</v>
      </c>
      <c r="Y2" t="s">
        <v>27</v>
      </c>
      <c r="Z2" t="s">
        <v>29</v>
      </c>
    </row>
    <row r="3" spans="1:28" s="4" customFormat="1" ht="15.75" customHeight="1">
      <c r="A3" s="34">
        <v>41958.625</v>
      </c>
      <c r="B3" s="7" t="s">
        <v>12</v>
      </c>
      <c r="C3" s="7">
        <v>1</v>
      </c>
      <c r="D3" s="8">
        <v>15</v>
      </c>
      <c r="E3" s="17" t="s">
        <v>0</v>
      </c>
      <c r="F3" s="46"/>
      <c r="G3" s="54" t="s">
        <v>64</v>
      </c>
      <c r="H3" s="47"/>
      <c r="I3" s="18">
        <v>17569</v>
      </c>
      <c r="J3" s="18"/>
      <c r="K3" s="18"/>
      <c r="L3" s="31"/>
      <c r="M3" s="31"/>
      <c r="N3" s="23">
        <f>SUM(J3:M3)</f>
        <v>0</v>
      </c>
      <c r="O3" s="23">
        <f>IF(AND(ISNUMBER(N3),N3&gt;N4),1,0)</f>
        <v>0</v>
      </c>
      <c r="Q3" s="52">
        <v>156</v>
      </c>
      <c r="R3" s="52"/>
      <c r="AB3" s="28" t="s">
        <v>30</v>
      </c>
    </row>
    <row r="4" spans="1:28" s="4" customFormat="1" ht="15.75" customHeight="1">
      <c r="A4" s="34">
        <v>41958.625</v>
      </c>
      <c r="B4" s="7" t="s">
        <v>12</v>
      </c>
      <c r="C4" s="7">
        <v>2</v>
      </c>
      <c r="D4" s="36">
        <v>14</v>
      </c>
      <c r="E4" s="35" t="s">
        <v>0</v>
      </c>
      <c r="F4" s="37"/>
      <c r="G4" s="49" t="s">
        <v>71</v>
      </c>
      <c r="H4" s="49" t="s">
        <v>72</v>
      </c>
      <c r="I4" s="32">
        <v>17571</v>
      </c>
      <c r="J4" s="32">
        <v>85</v>
      </c>
      <c r="K4" s="32">
        <v>93</v>
      </c>
      <c r="L4" s="31"/>
      <c r="M4" s="31"/>
      <c r="N4" s="40">
        <f aca="true" t="shared" si="0" ref="N4:N11">SUM(J4:M4)</f>
        <v>178</v>
      </c>
      <c r="O4" s="40">
        <f>IF(AND(ISNUMBER(N4),N4&gt;N3),1,0)</f>
        <v>1</v>
      </c>
      <c r="Q4" s="52"/>
      <c r="R4" s="52">
        <v>153</v>
      </c>
      <c r="AB4" s="28"/>
    </row>
    <row r="5" spans="1:28" s="4" customFormat="1" ht="15.75" customHeight="1">
      <c r="A5" s="34">
        <v>41958.625</v>
      </c>
      <c r="B5" s="9" t="s">
        <v>23</v>
      </c>
      <c r="C5" s="7">
        <v>3</v>
      </c>
      <c r="D5" s="8">
        <v>15</v>
      </c>
      <c r="E5" s="17" t="s">
        <v>3</v>
      </c>
      <c r="F5" s="53">
        <v>15170175</v>
      </c>
      <c r="G5" s="47" t="s">
        <v>75</v>
      </c>
      <c r="H5" s="47" t="s">
        <v>45</v>
      </c>
      <c r="I5" s="18">
        <v>17578</v>
      </c>
      <c r="J5" s="18">
        <v>66</v>
      </c>
      <c r="K5" s="18">
        <v>70</v>
      </c>
      <c r="L5" s="30">
        <v>77</v>
      </c>
      <c r="M5" s="30">
        <v>83</v>
      </c>
      <c r="N5" s="23">
        <f t="shared" si="0"/>
        <v>296</v>
      </c>
      <c r="O5" s="23">
        <f>IF(AND(ISNUMBER(N5),N5&gt;N6),1,0)</f>
        <v>0</v>
      </c>
      <c r="Q5" s="33">
        <v>244</v>
      </c>
      <c r="R5" s="33"/>
      <c r="AB5" s="28" t="s">
        <v>30</v>
      </c>
    </row>
    <row r="6" spans="1:28" s="4" customFormat="1" ht="15.75" customHeight="1">
      <c r="A6" s="34">
        <v>41958.625</v>
      </c>
      <c r="B6" s="7" t="s">
        <v>23</v>
      </c>
      <c r="C6" s="7">
        <v>4</v>
      </c>
      <c r="D6" s="36">
        <v>14</v>
      </c>
      <c r="E6" s="35" t="s">
        <v>3</v>
      </c>
      <c r="F6" s="36"/>
      <c r="G6" s="48" t="s">
        <v>59</v>
      </c>
      <c r="H6" s="48" t="s">
        <v>58</v>
      </c>
      <c r="I6" s="32">
        <v>17582</v>
      </c>
      <c r="J6" s="32">
        <v>88</v>
      </c>
      <c r="K6" s="32">
        <v>89</v>
      </c>
      <c r="L6" s="42">
        <v>90</v>
      </c>
      <c r="M6" s="42">
        <v>87</v>
      </c>
      <c r="N6" s="40">
        <f t="shared" si="0"/>
        <v>354</v>
      </c>
      <c r="O6" s="40">
        <f>IF(AND(ISNUMBER(N6),N6&gt;N5),1,0)</f>
        <v>1</v>
      </c>
      <c r="Q6" s="33"/>
      <c r="R6" s="33">
        <v>333</v>
      </c>
      <c r="AB6" s="28"/>
    </row>
    <row r="7" spans="1:28" s="4" customFormat="1" ht="15.75" customHeight="1">
      <c r="A7" s="34">
        <v>41958.625</v>
      </c>
      <c r="B7" s="9">
        <v>42</v>
      </c>
      <c r="C7" s="7">
        <v>5</v>
      </c>
      <c r="D7" s="8">
        <v>15</v>
      </c>
      <c r="E7" s="17" t="s">
        <v>34</v>
      </c>
      <c r="F7" s="46">
        <v>15100230</v>
      </c>
      <c r="G7" s="47" t="s">
        <v>47</v>
      </c>
      <c r="H7" s="18" t="s">
        <v>41</v>
      </c>
      <c r="I7" s="18">
        <v>17586</v>
      </c>
      <c r="J7" s="18">
        <v>89</v>
      </c>
      <c r="K7" s="18">
        <v>89</v>
      </c>
      <c r="L7" s="30">
        <v>89</v>
      </c>
      <c r="M7" s="30">
        <v>87</v>
      </c>
      <c r="N7" s="23">
        <f t="shared" si="0"/>
        <v>354</v>
      </c>
      <c r="O7" s="23">
        <f>IF(AND(ISNUMBER(N7),N7&gt;N8),1,0)</f>
        <v>1</v>
      </c>
      <c r="Q7" s="52">
        <v>363</v>
      </c>
      <c r="R7" s="52"/>
      <c r="AB7" s="28" t="s">
        <v>30</v>
      </c>
    </row>
    <row r="8" spans="1:28" s="4" customFormat="1" ht="15.75" customHeight="1">
      <c r="A8" s="34">
        <v>41958.625</v>
      </c>
      <c r="B8" s="7">
        <v>42</v>
      </c>
      <c r="C8" s="7">
        <v>6</v>
      </c>
      <c r="D8" s="36">
        <v>14</v>
      </c>
      <c r="E8" s="35" t="s">
        <v>34</v>
      </c>
      <c r="F8" s="37"/>
      <c r="G8" s="50" t="s">
        <v>64</v>
      </c>
      <c r="H8" s="48"/>
      <c r="I8" s="32"/>
      <c r="J8" s="32">
        <v>0</v>
      </c>
      <c r="K8" s="32">
        <v>0</v>
      </c>
      <c r="L8" s="42">
        <v>0</v>
      </c>
      <c r="M8" s="42">
        <v>0</v>
      </c>
      <c r="N8" s="40">
        <v>0</v>
      </c>
      <c r="O8" s="40">
        <f>IF(AND(ISNUMBER(N8),N8&gt;N7),1,0)</f>
        <v>0</v>
      </c>
      <c r="Q8" s="52"/>
      <c r="R8" s="52">
        <v>314</v>
      </c>
      <c r="AB8" s="28"/>
    </row>
    <row r="9" spans="1:31" s="4" customFormat="1" ht="15.75" customHeight="1">
      <c r="A9" s="34">
        <v>41958.625</v>
      </c>
      <c r="B9" s="9">
        <v>43</v>
      </c>
      <c r="C9" s="7">
        <v>7</v>
      </c>
      <c r="D9" s="8">
        <v>15</v>
      </c>
      <c r="E9" s="17" t="s">
        <v>35</v>
      </c>
      <c r="F9" s="46"/>
      <c r="G9" s="54" t="s">
        <v>64</v>
      </c>
      <c r="H9" s="47"/>
      <c r="I9" s="18"/>
      <c r="J9" s="18"/>
      <c r="K9" s="18"/>
      <c r="L9" s="30"/>
      <c r="M9" s="30"/>
      <c r="N9" s="23">
        <f t="shared" si="0"/>
        <v>0</v>
      </c>
      <c r="O9" s="23">
        <f>IF(AND(ISNUMBER(N9),N9&gt;N10),1,0)</f>
        <v>0</v>
      </c>
      <c r="Q9" s="33"/>
      <c r="R9" s="33"/>
      <c r="AB9" s="28" t="s">
        <v>30</v>
      </c>
      <c r="AE9" s="25"/>
    </row>
    <row r="10" spans="1:31" s="4" customFormat="1" ht="15.75" customHeight="1">
      <c r="A10" s="34">
        <v>41958.625</v>
      </c>
      <c r="B10" s="7">
        <v>43</v>
      </c>
      <c r="C10" s="7">
        <v>8</v>
      </c>
      <c r="D10" s="36">
        <v>14</v>
      </c>
      <c r="E10" s="35" t="s">
        <v>35</v>
      </c>
      <c r="F10" s="37"/>
      <c r="G10" s="48" t="s">
        <v>60</v>
      </c>
      <c r="H10" s="48" t="s">
        <v>61</v>
      </c>
      <c r="I10" s="32">
        <v>17594</v>
      </c>
      <c r="J10" s="32">
        <v>94</v>
      </c>
      <c r="K10" s="32">
        <v>95</v>
      </c>
      <c r="L10" s="42">
        <v>94</v>
      </c>
      <c r="M10" s="42">
        <v>94</v>
      </c>
      <c r="N10" s="40">
        <f t="shared" si="0"/>
        <v>377</v>
      </c>
      <c r="O10" s="40">
        <f>IF(AND(ISNUMBER(N10),N10&gt;N9),1,0)</f>
        <v>1</v>
      </c>
      <c r="Q10" s="33"/>
      <c r="R10" s="33">
        <v>371</v>
      </c>
      <c r="AB10" s="28"/>
      <c r="AE10" s="26"/>
    </row>
    <row r="11" spans="1:31" s="4" customFormat="1" ht="15.75" customHeight="1">
      <c r="A11" s="34">
        <v>41958.625</v>
      </c>
      <c r="B11" s="9">
        <v>40</v>
      </c>
      <c r="C11" s="7">
        <v>9</v>
      </c>
      <c r="D11" s="8">
        <v>15</v>
      </c>
      <c r="E11" s="17" t="s">
        <v>1</v>
      </c>
      <c r="F11" s="46">
        <v>15100216</v>
      </c>
      <c r="G11" s="18" t="s">
        <v>40</v>
      </c>
      <c r="H11" s="18" t="s">
        <v>41</v>
      </c>
      <c r="I11" s="18">
        <v>17598</v>
      </c>
      <c r="J11" s="18">
        <v>90</v>
      </c>
      <c r="K11" s="18">
        <v>89</v>
      </c>
      <c r="L11" s="30">
        <v>94</v>
      </c>
      <c r="M11" s="30">
        <v>92</v>
      </c>
      <c r="N11" s="23">
        <f t="shared" si="0"/>
        <v>365</v>
      </c>
      <c r="O11" s="23">
        <f>IF(AND(ISNUMBER(N11),N11&gt;N12),1,0)</f>
        <v>1</v>
      </c>
      <c r="Q11" s="52">
        <v>374</v>
      </c>
      <c r="R11" s="52"/>
      <c r="AB11" s="28" t="s">
        <v>30</v>
      </c>
      <c r="AE11" s="26"/>
    </row>
    <row r="12" spans="1:31" s="4" customFormat="1" ht="15.75" customHeight="1">
      <c r="A12" s="34">
        <v>41958.625</v>
      </c>
      <c r="B12" s="7">
        <v>40</v>
      </c>
      <c r="C12" s="7">
        <v>10</v>
      </c>
      <c r="D12" s="36">
        <v>14</v>
      </c>
      <c r="E12" s="35" t="s">
        <v>1</v>
      </c>
      <c r="F12" s="38"/>
      <c r="G12" s="48" t="s">
        <v>62</v>
      </c>
      <c r="H12" s="48" t="s">
        <v>63</v>
      </c>
      <c r="I12" s="32">
        <v>17602</v>
      </c>
      <c r="J12" s="32">
        <v>85</v>
      </c>
      <c r="K12" s="32">
        <v>90</v>
      </c>
      <c r="L12" s="42">
        <v>92</v>
      </c>
      <c r="M12" s="42">
        <v>96</v>
      </c>
      <c r="N12" s="40">
        <f>SUM(J12:M12)</f>
        <v>363</v>
      </c>
      <c r="O12" s="40">
        <f>IF(AND(ISNUMBER(N12),N12&gt;N11),1,0)</f>
        <v>0</v>
      </c>
      <c r="P12"/>
      <c r="Q12" s="52"/>
      <c r="R12" s="52">
        <v>380</v>
      </c>
      <c r="AB12" s="28"/>
      <c r="AE12" s="26"/>
    </row>
    <row r="13" spans="1:31" s="4" customFormat="1" ht="15.75" customHeight="1">
      <c r="A13" s="34">
        <v>41958.625</v>
      </c>
      <c r="B13" s="9">
        <v>41</v>
      </c>
      <c r="C13" s="7">
        <v>11</v>
      </c>
      <c r="D13" s="8">
        <v>15</v>
      </c>
      <c r="E13" s="17" t="s">
        <v>36</v>
      </c>
      <c r="F13" s="46">
        <v>15230093</v>
      </c>
      <c r="G13" s="47" t="s">
        <v>48</v>
      </c>
      <c r="H13" s="47" t="s">
        <v>49</v>
      </c>
      <c r="I13" s="18">
        <v>17606</v>
      </c>
      <c r="J13" s="18">
        <v>81</v>
      </c>
      <c r="K13" s="18">
        <v>86</v>
      </c>
      <c r="L13" s="30">
        <v>86</v>
      </c>
      <c r="M13" s="30">
        <v>89</v>
      </c>
      <c r="N13" s="23">
        <f aca="true" t="shared" si="1" ref="N13:N26">SUM(J13:M13)</f>
        <v>342</v>
      </c>
      <c r="O13" s="23">
        <f>IF(AND(ISNUMBER(N13),N13&gt;N14),1,0)</f>
        <v>1</v>
      </c>
      <c r="P13"/>
      <c r="Q13" s="33">
        <v>347</v>
      </c>
      <c r="R13" s="33"/>
      <c r="AB13" s="28" t="s">
        <v>30</v>
      </c>
      <c r="AE13" s="26"/>
    </row>
    <row r="14" spans="1:28" s="4" customFormat="1" ht="15.75" customHeight="1">
      <c r="A14" s="34">
        <v>41958.625</v>
      </c>
      <c r="B14" s="7">
        <v>41</v>
      </c>
      <c r="C14" s="7">
        <v>12</v>
      </c>
      <c r="D14" s="36">
        <v>14</v>
      </c>
      <c r="E14" s="35" t="s">
        <v>36</v>
      </c>
      <c r="F14" s="37"/>
      <c r="G14" s="50" t="s">
        <v>64</v>
      </c>
      <c r="H14" s="35"/>
      <c r="I14" s="32"/>
      <c r="J14" s="32"/>
      <c r="K14" s="32"/>
      <c r="L14" s="42"/>
      <c r="M14" s="42"/>
      <c r="N14" s="40">
        <f t="shared" si="1"/>
        <v>0</v>
      </c>
      <c r="O14" s="40">
        <f>IF(AND(ISNUMBER(N14),N14&gt;N13),1,0)</f>
        <v>0</v>
      </c>
      <c r="P14"/>
      <c r="Q14" s="33"/>
      <c r="R14" s="33"/>
      <c r="AB14" s="28"/>
    </row>
    <row r="15" spans="1:31" s="4" customFormat="1" ht="15.75" customHeight="1">
      <c r="A15" s="34">
        <v>41958.677083333336</v>
      </c>
      <c r="B15" s="7">
        <v>10</v>
      </c>
      <c r="C15" s="7">
        <v>1</v>
      </c>
      <c r="D15" s="36">
        <v>14</v>
      </c>
      <c r="E15" s="35" t="s">
        <v>37</v>
      </c>
      <c r="F15" s="37"/>
      <c r="G15" s="48" t="s">
        <v>65</v>
      </c>
      <c r="H15" s="48" t="s">
        <v>61</v>
      </c>
      <c r="I15" s="32">
        <v>17625</v>
      </c>
      <c r="J15" s="32">
        <v>96</v>
      </c>
      <c r="K15" s="32">
        <v>93</v>
      </c>
      <c r="L15" s="42">
        <v>89</v>
      </c>
      <c r="M15" s="42">
        <v>91</v>
      </c>
      <c r="N15" s="40">
        <f t="shared" si="1"/>
        <v>369</v>
      </c>
      <c r="O15" s="40">
        <f>IF(AND(ISNUMBER(N15),N15&gt;N16),1,0)</f>
        <v>0</v>
      </c>
      <c r="P15"/>
      <c r="Q15" s="52"/>
      <c r="R15" s="52">
        <v>373</v>
      </c>
      <c r="AB15" s="28"/>
      <c r="AE15" s="25"/>
    </row>
    <row r="16" spans="1:31" s="4" customFormat="1" ht="15.75" customHeight="1">
      <c r="A16" s="34">
        <v>41958.677083333336</v>
      </c>
      <c r="B16" s="9">
        <v>10</v>
      </c>
      <c r="C16" s="7">
        <v>2</v>
      </c>
      <c r="D16" s="8">
        <v>15</v>
      </c>
      <c r="E16" s="17" t="s">
        <v>37</v>
      </c>
      <c r="F16" s="46">
        <v>15210163</v>
      </c>
      <c r="G16" s="47" t="s">
        <v>46</v>
      </c>
      <c r="H16" s="18" t="s">
        <v>39</v>
      </c>
      <c r="I16" s="18">
        <v>17663</v>
      </c>
      <c r="J16" s="18">
        <v>96</v>
      </c>
      <c r="K16" s="18">
        <v>96</v>
      </c>
      <c r="L16" s="30">
        <v>93</v>
      </c>
      <c r="M16" s="30">
        <v>96</v>
      </c>
      <c r="N16" s="23">
        <f t="shared" si="1"/>
        <v>381</v>
      </c>
      <c r="O16" s="6">
        <f>IF(AND(ISNUMBER(N16),N16&gt;N15),1,0)</f>
        <v>1</v>
      </c>
      <c r="P16"/>
      <c r="Q16" s="52">
        <v>388</v>
      </c>
      <c r="R16" s="52"/>
      <c r="AB16" s="28" t="s">
        <v>30</v>
      </c>
      <c r="AE16" s="26"/>
    </row>
    <row r="17" spans="1:28" s="4" customFormat="1" ht="15.75" customHeight="1">
      <c r="A17" s="34">
        <v>41958.677083333336</v>
      </c>
      <c r="B17" s="7">
        <v>11</v>
      </c>
      <c r="C17" s="7">
        <v>3</v>
      </c>
      <c r="D17" s="36">
        <v>14</v>
      </c>
      <c r="E17" s="35" t="s">
        <v>4</v>
      </c>
      <c r="F17" s="37"/>
      <c r="G17" s="48" t="s">
        <v>73</v>
      </c>
      <c r="H17" s="48" t="s">
        <v>74</v>
      </c>
      <c r="I17" s="32">
        <v>17629</v>
      </c>
      <c r="J17" s="32">
        <v>92</v>
      </c>
      <c r="K17" s="32">
        <v>93</v>
      </c>
      <c r="L17" s="42">
        <v>90</v>
      </c>
      <c r="M17" s="42">
        <v>91</v>
      </c>
      <c r="N17" s="40">
        <f t="shared" si="1"/>
        <v>366</v>
      </c>
      <c r="O17" s="40">
        <f>IF(AND(ISNUMBER(N17),N17&gt;N18),1,0)</f>
        <v>1</v>
      </c>
      <c r="P17"/>
      <c r="Q17" s="33"/>
      <c r="R17" s="33">
        <v>371</v>
      </c>
      <c r="AB17" s="29"/>
    </row>
    <row r="18" spans="1:28" s="4" customFormat="1" ht="15.75" customHeight="1">
      <c r="A18" s="34">
        <v>41958.677083333336</v>
      </c>
      <c r="B18" s="9">
        <v>11</v>
      </c>
      <c r="C18" s="7">
        <v>4</v>
      </c>
      <c r="D18" s="8">
        <v>15</v>
      </c>
      <c r="E18" s="18" t="s">
        <v>4</v>
      </c>
      <c r="F18" s="46">
        <v>15130140</v>
      </c>
      <c r="G18" s="47" t="s">
        <v>57</v>
      </c>
      <c r="H18" s="47" t="s">
        <v>56</v>
      </c>
      <c r="I18" s="18">
        <v>17618</v>
      </c>
      <c r="J18" s="18">
        <v>87</v>
      </c>
      <c r="K18" s="18">
        <v>89</v>
      </c>
      <c r="L18" s="30">
        <v>90</v>
      </c>
      <c r="M18" s="30">
        <v>92</v>
      </c>
      <c r="N18" s="23">
        <f t="shared" si="1"/>
        <v>358</v>
      </c>
      <c r="O18" s="23">
        <f>IF(AND(ISNUMBER(N18),N18&gt;N17),1,0)</f>
        <v>0</v>
      </c>
      <c r="P18"/>
      <c r="Q18" s="33">
        <v>374</v>
      </c>
      <c r="R18" s="33"/>
      <c r="AB18" s="28" t="s">
        <v>31</v>
      </c>
    </row>
    <row r="19" spans="1:28" s="4" customFormat="1" ht="15.75" customHeight="1">
      <c r="A19" s="34">
        <v>41958.677083333336</v>
      </c>
      <c r="B19" s="7">
        <v>50</v>
      </c>
      <c r="C19" s="7">
        <v>5</v>
      </c>
      <c r="D19" s="36">
        <v>14</v>
      </c>
      <c r="E19" s="35" t="s">
        <v>38</v>
      </c>
      <c r="F19" s="37"/>
      <c r="G19" s="48" t="s">
        <v>66</v>
      </c>
      <c r="H19" s="48" t="s">
        <v>67</v>
      </c>
      <c r="I19" s="32">
        <v>17633</v>
      </c>
      <c r="J19" s="32">
        <v>93</v>
      </c>
      <c r="K19" s="32">
        <v>86</v>
      </c>
      <c r="L19" s="42">
        <v>91</v>
      </c>
      <c r="M19" s="42">
        <v>93</v>
      </c>
      <c r="N19" s="40">
        <f t="shared" si="1"/>
        <v>363</v>
      </c>
      <c r="O19" s="40">
        <f>IF(AND(ISNUMBER(N19),N19&gt;N20),1,0)</f>
        <v>0</v>
      </c>
      <c r="P19"/>
      <c r="Q19" s="52"/>
      <c r="R19" s="52">
        <v>359</v>
      </c>
      <c r="AB19" s="28"/>
    </row>
    <row r="20" spans="1:28" s="4" customFormat="1" ht="15.75" customHeight="1">
      <c r="A20" s="34">
        <v>41958.677083333336</v>
      </c>
      <c r="B20" s="9">
        <v>50</v>
      </c>
      <c r="C20" s="7">
        <v>6</v>
      </c>
      <c r="D20" s="8">
        <v>15</v>
      </c>
      <c r="E20" s="17" t="s">
        <v>38</v>
      </c>
      <c r="F20" s="46">
        <v>15310055</v>
      </c>
      <c r="G20" s="47" t="s">
        <v>44</v>
      </c>
      <c r="H20" s="47" t="s">
        <v>43</v>
      </c>
      <c r="I20" s="18">
        <v>17614</v>
      </c>
      <c r="J20" s="18">
        <v>91</v>
      </c>
      <c r="K20" s="18">
        <v>91</v>
      </c>
      <c r="L20" s="30">
        <v>92</v>
      </c>
      <c r="M20" s="30">
        <v>93</v>
      </c>
      <c r="N20" s="23">
        <f t="shared" si="1"/>
        <v>367</v>
      </c>
      <c r="O20" s="23">
        <f>IF(AND(ISNUMBER(N20),N20&gt;N19),1,0)</f>
        <v>1</v>
      </c>
      <c r="P20"/>
      <c r="Q20" s="52">
        <v>379</v>
      </c>
      <c r="R20" s="52"/>
      <c r="AB20" s="28" t="s">
        <v>32</v>
      </c>
    </row>
    <row r="21" spans="1:28" s="4" customFormat="1" ht="15.75" customHeight="1">
      <c r="A21" s="34">
        <v>41958.677083333336</v>
      </c>
      <c r="B21" s="7">
        <v>51</v>
      </c>
      <c r="C21" s="7">
        <v>7</v>
      </c>
      <c r="D21" s="36">
        <v>14</v>
      </c>
      <c r="E21" s="35" t="s">
        <v>5</v>
      </c>
      <c r="F21" s="37"/>
      <c r="G21" s="48" t="s">
        <v>68</v>
      </c>
      <c r="H21" s="48" t="s">
        <v>63</v>
      </c>
      <c r="I21" s="32">
        <v>17637</v>
      </c>
      <c r="J21" s="32">
        <v>95</v>
      </c>
      <c r="K21" s="32">
        <v>97</v>
      </c>
      <c r="L21" s="42">
        <v>95</v>
      </c>
      <c r="M21" s="42">
        <v>91</v>
      </c>
      <c r="N21" s="40">
        <f t="shared" si="1"/>
        <v>378</v>
      </c>
      <c r="O21" s="40">
        <f>IF(AND(ISNUMBER(N21),N21&gt;N22),1,0)</f>
        <v>1</v>
      </c>
      <c r="P21"/>
      <c r="Q21" s="33"/>
      <c r="R21" s="33">
        <v>373</v>
      </c>
      <c r="AB21" s="28"/>
    </row>
    <row r="22" spans="1:28" s="4" customFormat="1" ht="15.75" customHeight="1">
      <c r="A22" s="34">
        <v>41958.677083333336</v>
      </c>
      <c r="B22" s="9">
        <v>51</v>
      </c>
      <c r="C22" s="7">
        <v>8</v>
      </c>
      <c r="D22" s="8">
        <v>15</v>
      </c>
      <c r="E22" s="17" t="s">
        <v>5</v>
      </c>
      <c r="F22" s="46">
        <v>15010517</v>
      </c>
      <c r="G22" s="47" t="s">
        <v>50</v>
      </c>
      <c r="H22" s="18" t="s">
        <v>42</v>
      </c>
      <c r="I22" s="18">
        <v>17641</v>
      </c>
      <c r="J22" s="18">
        <v>92</v>
      </c>
      <c r="K22" s="18">
        <v>88</v>
      </c>
      <c r="L22" s="30">
        <v>91</v>
      </c>
      <c r="M22" s="30">
        <v>92</v>
      </c>
      <c r="N22" s="23">
        <f t="shared" si="1"/>
        <v>363</v>
      </c>
      <c r="O22" s="23">
        <f>IF(AND(ISNUMBER(N22),N22&gt;N21),1,0)</f>
        <v>0</v>
      </c>
      <c r="P22"/>
      <c r="Q22" s="33">
        <v>355</v>
      </c>
      <c r="R22" s="33"/>
      <c r="AB22" s="28" t="s">
        <v>30</v>
      </c>
    </row>
    <row r="23" spans="1:28" s="4" customFormat="1" ht="15.75" customHeight="1">
      <c r="A23" s="34">
        <v>41958.677083333336</v>
      </c>
      <c r="B23" s="7" t="s">
        <v>14</v>
      </c>
      <c r="C23" s="7">
        <v>9</v>
      </c>
      <c r="D23" s="36">
        <v>14</v>
      </c>
      <c r="E23" s="35" t="s">
        <v>2</v>
      </c>
      <c r="F23" s="37"/>
      <c r="G23" s="48" t="s">
        <v>69</v>
      </c>
      <c r="H23" s="48" t="s">
        <v>70</v>
      </c>
      <c r="I23" s="32">
        <v>17645</v>
      </c>
      <c r="J23" s="32">
        <v>90</v>
      </c>
      <c r="K23" s="32">
        <v>89</v>
      </c>
      <c r="L23" s="42">
        <v>88</v>
      </c>
      <c r="M23" s="42">
        <v>89</v>
      </c>
      <c r="N23" s="40">
        <f t="shared" si="1"/>
        <v>356</v>
      </c>
      <c r="O23" s="40">
        <f>IF(AND(ISNUMBER(N23),N23&gt;N24),1,0)</f>
        <v>1</v>
      </c>
      <c r="P23"/>
      <c r="Q23" s="52"/>
      <c r="R23" s="52">
        <v>339</v>
      </c>
      <c r="AB23" s="28"/>
    </row>
    <row r="24" spans="1:28" s="4" customFormat="1" ht="15.75" customHeight="1">
      <c r="A24" s="34">
        <v>41958.677083333336</v>
      </c>
      <c r="B24" s="7" t="s">
        <v>14</v>
      </c>
      <c r="C24" s="7">
        <v>10</v>
      </c>
      <c r="D24" s="8">
        <v>15</v>
      </c>
      <c r="E24" s="17" t="s">
        <v>2</v>
      </c>
      <c r="F24" s="46">
        <v>15190046</v>
      </c>
      <c r="G24" s="47" t="s">
        <v>51</v>
      </c>
      <c r="H24" s="47" t="s">
        <v>52</v>
      </c>
      <c r="I24" s="18">
        <v>17649</v>
      </c>
      <c r="J24" s="18">
        <v>87</v>
      </c>
      <c r="K24" s="18">
        <v>78</v>
      </c>
      <c r="L24" s="30">
        <v>66</v>
      </c>
      <c r="M24" s="30">
        <v>77</v>
      </c>
      <c r="N24" s="23">
        <f t="shared" si="1"/>
        <v>308</v>
      </c>
      <c r="O24" s="23">
        <f>IF(AND(ISNUMBER(N24),N24&gt;N23),1,0)</f>
        <v>0</v>
      </c>
      <c r="P24"/>
      <c r="Q24" s="52">
        <v>323</v>
      </c>
      <c r="R24" s="52"/>
      <c r="AB24" s="28" t="s">
        <v>30</v>
      </c>
    </row>
    <row r="25" spans="1:28" s="4" customFormat="1" ht="15.75" customHeight="1">
      <c r="A25" s="34">
        <v>41958.677083333336</v>
      </c>
      <c r="B25" s="7" t="s">
        <v>53</v>
      </c>
      <c r="C25" s="7">
        <v>11</v>
      </c>
      <c r="D25" s="36">
        <v>14</v>
      </c>
      <c r="E25" s="37" t="s">
        <v>6</v>
      </c>
      <c r="F25" s="37"/>
      <c r="G25" s="48" t="s">
        <v>76</v>
      </c>
      <c r="H25" s="48" t="s">
        <v>72</v>
      </c>
      <c r="I25" s="32">
        <v>17657</v>
      </c>
      <c r="J25" s="32">
        <v>99</v>
      </c>
      <c r="K25" s="32">
        <v>99</v>
      </c>
      <c r="L25" s="42">
        <v>100</v>
      </c>
      <c r="M25" s="31"/>
      <c r="N25" s="40">
        <f t="shared" si="1"/>
        <v>298</v>
      </c>
      <c r="O25" s="40">
        <f>IF(AND(ISNUMBER(N25),N25&gt;N26),1,0)</f>
        <v>1</v>
      </c>
      <c r="P25"/>
      <c r="Q25" s="33"/>
      <c r="R25" s="33">
        <v>300</v>
      </c>
      <c r="AB25" s="28"/>
    </row>
    <row r="26" spans="1:28" s="4" customFormat="1" ht="15.75" customHeight="1">
      <c r="A26" s="34">
        <v>41958.677083333336</v>
      </c>
      <c r="B26" s="7" t="s">
        <v>53</v>
      </c>
      <c r="C26" s="7">
        <v>12</v>
      </c>
      <c r="D26" s="8">
        <v>15</v>
      </c>
      <c r="E26" s="22" t="s">
        <v>6</v>
      </c>
      <c r="F26" s="46">
        <v>15270021</v>
      </c>
      <c r="G26" s="47" t="s">
        <v>54</v>
      </c>
      <c r="H26" s="47" t="s">
        <v>55</v>
      </c>
      <c r="I26" s="18">
        <v>17660</v>
      </c>
      <c r="J26" s="18">
        <v>97</v>
      </c>
      <c r="K26" s="18">
        <v>98</v>
      </c>
      <c r="L26" s="30">
        <v>98</v>
      </c>
      <c r="M26" s="31"/>
      <c r="N26" s="23">
        <f t="shared" si="1"/>
        <v>293</v>
      </c>
      <c r="O26" s="23">
        <f>IF(AND(ISNUMBER(N26),N26&gt;N25),1,0)</f>
        <v>0</v>
      </c>
      <c r="P26"/>
      <c r="Q26" s="33">
        <v>297</v>
      </c>
      <c r="R26" s="33"/>
      <c r="AB26" s="28" t="s">
        <v>30</v>
      </c>
    </row>
    <row r="27" spans="1:28" s="4" customFormat="1" ht="15.75" customHeight="1" outlineLevel="1">
      <c r="A27" s="34"/>
      <c r="B27" s="10"/>
      <c r="C27" s="11"/>
      <c r="D27" s="40">
        <v>14</v>
      </c>
      <c r="E27" s="41" t="s">
        <v>20</v>
      </c>
      <c r="F27" s="41"/>
      <c r="G27" s="39"/>
      <c r="H27" s="39"/>
      <c r="I27" s="32"/>
      <c r="J27" s="32"/>
      <c r="K27" s="32"/>
      <c r="L27" s="43"/>
      <c r="M27" s="44"/>
      <c r="N27" s="40">
        <f>SUM(N4+N6+N8+N10+N12+N14+N15+N17+N19+N21+N23+N25)</f>
        <v>3402</v>
      </c>
      <c r="O27" s="40">
        <f>IF(AND(ISNUMBER(N27),N27&gt;N28),1,0)</f>
        <v>0</v>
      </c>
      <c r="P27"/>
      <c r="Q27" s="33"/>
      <c r="R27" s="33"/>
      <c r="AB27" s="28"/>
    </row>
    <row r="28" spans="1:28" s="4" customFormat="1" ht="15.75" customHeight="1" outlineLevel="1">
      <c r="A28" s="34"/>
      <c r="B28" s="10"/>
      <c r="C28" s="11"/>
      <c r="D28" s="11">
        <v>15</v>
      </c>
      <c r="E28" s="12" t="s">
        <v>21</v>
      </c>
      <c r="F28" s="12"/>
      <c r="G28" s="12"/>
      <c r="H28" s="13"/>
      <c r="I28" s="14"/>
      <c r="J28" s="15"/>
      <c r="K28" s="15"/>
      <c r="L28" s="15"/>
      <c r="M28" s="15"/>
      <c r="N28" s="16">
        <f>SUM(N3+N5+N7+N9+N11+N13+N16+N18+N20+N22+N24+N26)</f>
        <v>3427</v>
      </c>
      <c r="O28" s="23">
        <f>IF(AND(ISNUMBER(N28),N28&gt;N27),1,0)</f>
        <v>1</v>
      </c>
      <c r="Q28" s="33"/>
      <c r="R28" s="33"/>
      <c r="U28"/>
      <c r="V28"/>
      <c r="AB28" s="28"/>
    </row>
    <row r="30" spans="7:8" ht="12">
      <c r="G30" s="2" t="s">
        <v>19</v>
      </c>
      <c r="H30" s="2" t="s">
        <v>18</v>
      </c>
    </row>
    <row r="31" spans="5:17" ht="15.75">
      <c r="E31" s="20" t="s">
        <v>15</v>
      </c>
      <c r="F31" s="19"/>
      <c r="G31" s="45">
        <f>SUM(N27)</f>
        <v>3402</v>
      </c>
      <c r="H31" s="45">
        <f>SUM(O27+O25+O23+O21+O19+O17+O15+O14+O12+O10+O8+O6+O4)</f>
        <v>7</v>
      </c>
      <c r="P31" s="21"/>
      <c r="Q31" s="51"/>
    </row>
    <row r="32" spans="5:8" ht="15.75">
      <c r="E32" s="20" t="s">
        <v>16</v>
      </c>
      <c r="F32" s="19"/>
      <c r="G32" s="5">
        <f>SUM(N28)</f>
        <v>3427</v>
      </c>
      <c r="H32" s="5">
        <f>SUM(O28+O26+O24+O22+O20+O18+O16+O13+O11+O9+O7+O5+O3)</f>
        <v>6</v>
      </c>
    </row>
  </sheetData>
  <sheetProtection/>
  <autoFilter ref="A2:O28"/>
  <printOptions/>
  <pageMargins left="0.4724409448818898" right="0.4724409448818898" top="0.984251968503937" bottom="0.3937007874015748" header="0.31496062992125984" footer="0.31496062992125984"/>
  <pageSetup horizontalDpi="1200" verticalDpi="1200" orientation="landscape" paperSize="9" r:id="rId1"/>
  <headerFooter alignWithMargins="0">
    <oddHeader>&amp;C&amp;"Arial,Fett"&amp;10Kreisvergleichsschießen 2015
Schützenkreis 14 Witzenhausen - Schützenkreis 15 Eschwege</oddHeader>
  </headerFooter>
  <ignoredErrors>
    <ignoredError sqref="O6:O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KSL</Manager>
  <Company>Schützenkreis 15 Eschwege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Kreisvergleichsschießen 2014</dc:title>
  <dc:subject/>
  <dc:creator>Rolf Nickel</dc:creator>
  <cp:keywords/>
  <dc:description/>
  <cp:lastModifiedBy>Friedhelm Zinke</cp:lastModifiedBy>
  <cp:lastPrinted>2015-11-26T18:17:14Z</cp:lastPrinted>
  <dcterms:created xsi:type="dcterms:W3CDTF">2004-08-14T17:50:58Z</dcterms:created>
  <dcterms:modified xsi:type="dcterms:W3CDTF">2015-11-29T10:57:36Z</dcterms:modified>
  <cp:category/>
  <cp:version/>
  <cp:contentType/>
  <cp:contentStatus/>
</cp:coreProperties>
</file>